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iva\Desktop\09-arquivos-excel\"/>
    </mc:Choice>
  </mc:AlternateContent>
  <xr:revisionPtr revIDLastSave="0" documentId="13_ncr:1_{4AB8E2A9-A72C-4135-BE69-BAF9F203F80A}" xr6:coauthVersionLast="47" xr6:coauthVersionMax="47" xr10:uidLastSave="{00000000-0000-0000-0000-000000000000}"/>
  <bookViews>
    <workbookView xWindow="28680" yWindow="-120" windowWidth="29040" windowHeight="15990" activeTab="2" xr2:uid="{00000000-000D-0000-FFFF-FFFF00000000}"/>
  </bookViews>
  <sheets>
    <sheet name="Inicio" sheetId="1" r:id="rId1"/>
    <sheet name="Cadastro" sheetId="2" r:id="rId2"/>
    <sheet name="Lançamentos" sheetId="3" r:id="rId3"/>
  </sheets>
  <definedNames>
    <definedName name="ColunaProdutos">tbCadastro[PRODUTO]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D8" i="3" l="1"/>
  <c r="C8" i="3"/>
  <c r="B8" i="3"/>
  <c r="E8" i="3"/>
</calcChain>
</file>

<file path=xl/sharedStrings.xml><?xml version="1.0" encoding="utf-8"?>
<sst xmlns="http://schemas.openxmlformats.org/spreadsheetml/2006/main" count="22" uniqueCount="14">
  <si>
    <t>PRODUTO</t>
  </si>
  <si>
    <t>MEDIDA</t>
  </si>
  <si>
    <t>ESTOQUE
MÍNIMO</t>
  </si>
  <si>
    <t>ESTOQUE
MÁXIMO</t>
  </si>
  <si>
    <t>SALDO</t>
  </si>
  <si>
    <t>AVISOS</t>
  </si>
  <si>
    <t>Caneta esferográfica azul</t>
  </si>
  <si>
    <t>Unidade</t>
  </si>
  <si>
    <t>Caneta esferográfica preta</t>
  </si>
  <si>
    <t>DATA</t>
  </si>
  <si>
    <t>ENTRADA</t>
  </si>
  <si>
    <t>SAÍDA</t>
  </si>
  <si>
    <t>Total</t>
  </si>
  <si>
    <t>Caneta esferográfica vermelha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</si>
</sst>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0" fillId="3" borderId="0" xfId="0" applyFill="1"/>
    <xf numFmtId="0" fontId="3" fillId="3" borderId="0" xfId="0" applyFont="1" applyFill="1" applyAlignment="1">
      <alignment vertical="top"/>
    </xf>
    <xf numFmtId="14" fontId="0" fillId="0" borderId="0" xfId="0" applyNumberFormat="1"/>
    <xf numFmtId="0" fontId="2" fillId="3" borderId="0" xfId="0" applyFont="1" applyFill="1"/>
    <xf numFmtId="14" fontId="0" fillId="2" borderId="0" xfId="0" applyNumberFormat="1" applyFill="1"/>
    <xf numFmtId="14" fontId="2" fillId="3" borderId="0" xfId="0" applyNumberFormat="1" applyFont="1" applyFill="1"/>
    <xf numFmtId="1" fontId="0" fillId="2" borderId="0" xfId="0" applyNumberFormat="1" applyFill="1"/>
    <xf numFmtId="1" fontId="4" fillId="3" borderId="0" xfId="0" applyNumberFormat="1" applyFont="1" applyFill="1"/>
    <xf numFmtId="1" fontId="1" fillId="3" borderId="0" xfId="0" applyNumberFormat="1" applyFont="1" applyFill="1"/>
    <xf numFmtId="1" fontId="2" fillId="3" borderId="0" xfId="0" applyNumberFormat="1" applyFont="1" applyFill="1"/>
    <xf numFmtId="1" fontId="0" fillId="0" borderId="0" xfId="0" applyNumberFormat="1"/>
    <xf numFmtId="1" fontId="0" fillId="3" borderId="0" xfId="0" applyNumberFormat="1" applyFill="1"/>
    <xf numFmtId="1" fontId="3" fillId="3" borderId="0" xfId="0" applyNumberFormat="1" applyFont="1" applyFill="1" applyAlignment="1">
      <alignment vertical="top" wrapText="1"/>
    </xf>
    <xf numFmtId="1" fontId="3" fillId="3" borderId="0" xfId="0" applyNumberFormat="1" applyFont="1" applyFill="1" applyAlignment="1">
      <alignment vertical="top"/>
    </xf>
  </cellXfs>
  <cellStyles count="1">
    <cellStyle name="Normal" xfId="0" builtinId="0"/>
  </cellStyles>
  <dxfs count="13">
    <dxf>
      <fill>
        <patternFill patternType="solid">
          <fgColor indexed="64"/>
          <bgColor theme="0" tint="-0.249977111117893"/>
        </patternFill>
      </fill>
    </dxf>
    <dxf>
      <numFmt numFmtId="1" formatCode="0"/>
      <fill>
        <patternFill patternType="solid">
          <fgColor indexed="64"/>
          <bgColor theme="0" tint="-0.249977111117893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9" formatCode="dd/mm/yyyy"/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>
          <fgColor indexed="64"/>
          <bgColor theme="0" tint="-0.249977111117893"/>
        </patternFill>
      </fill>
    </dxf>
    <dxf>
      <fill>
        <patternFill patternType="solid">
          <fgColor indexed="64"/>
          <bgColor theme="0" tint="-0.249977111117893"/>
        </patternFill>
      </fill>
    </dxf>
    <dxf>
      <numFmt numFmtId="1" formatCode="0"/>
      <fill>
        <patternFill patternType="solid">
          <fgColor indexed="64"/>
          <bgColor theme="0" tint="-0.249977111117893"/>
        </patternFill>
      </fill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fill>
        <patternFill>
          <fgColor indexed="64"/>
          <bgColor theme="0" tint="-0.249977111117893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Lan&#231;amentos!G1"/><Relationship Id="rId1" Type="http://schemas.openxmlformats.org/officeDocument/2006/relationships/hyperlink" Target="#Cadastro!G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Lan&#231;amentos!G1"/><Relationship Id="rId1" Type="http://schemas.openxmlformats.org/officeDocument/2006/relationships/hyperlink" Target="#Inicio!G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dastro!G1"/><Relationship Id="rId1" Type="http://schemas.openxmlformats.org/officeDocument/2006/relationships/hyperlink" Target="#Inicio!G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112620</xdr:rowOff>
    </xdr:from>
    <xdr:to>
      <xdr:col>0</xdr:col>
      <xdr:colOff>2266950</xdr:colOff>
      <xdr:row>1</xdr:row>
      <xdr:rowOff>7845</xdr:rowOff>
    </xdr:to>
    <xdr:sp macro="" textlink="">
      <xdr:nvSpPr>
        <xdr:cNvPr id="2" name="Retângulo com Canto Aparado do Mesmo L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0" y="112620"/>
          <a:ext cx="1790700" cy="399490"/>
        </a:xfrm>
        <a:prstGeom prst="snip2SameRect">
          <a:avLst>
            <a:gd name="adj1" fmla="val 47619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0</xdr:col>
      <xdr:colOff>2447925</xdr:colOff>
      <xdr:row>0</xdr:row>
      <xdr:rowOff>112620</xdr:rowOff>
    </xdr:from>
    <xdr:to>
      <xdr:col>2</xdr:col>
      <xdr:colOff>476250</xdr:colOff>
      <xdr:row>1</xdr:row>
      <xdr:rowOff>7845</xdr:rowOff>
    </xdr:to>
    <xdr:sp macro="" textlink="">
      <xdr:nvSpPr>
        <xdr:cNvPr id="3" name="Retângulo com Canto Aparado do Mesmo L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47925" y="112620"/>
          <a:ext cx="1793501" cy="399490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Cadastro</a:t>
          </a:r>
        </a:p>
      </xdr:txBody>
    </xdr:sp>
    <xdr:clientData/>
  </xdr:twoCellAnchor>
  <xdr:twoCellAnchor>
    <xdr:from>
      <xdr:col>2</xdr:col>
      <xdr:colOff>657225</xdr:colOff>
      <xdr:row>0</xdr:row>
      <xdr:rowOff>112620</xdr:rowOff>
    </xdr:from>
    <xdr:to>
      <xdr:col>4</xdr:col>
      <xdr:colOff>352425</xdr:colOff>
      <xdr:row>1</xdr:row>
      <xdr:rowOff>7845</xdr:rowOff>
    </xdr:to>
    <xdr:sp macro="" textlink="">
      <xdr:nvSpPr>
        <xdr:cNvPr id="4" name="Retângulo com Canto Aparado do Mesmo L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22401" y="112620"/>
          <a:ext cx="1790700" cy="399490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Lançamentos</a:t>
          </a:r>
        </a:p>
      </xdr:txBody>
    </xdr:sp>
    <xdr:clientData/>
  </xdr:twoCellAnchor>
  <xdr:twoCellAnchor>
    <xdr:from>
      <xdr:col>2</xdr:col>
      <xdr:colOff>280987</xdr:colOff>
      <xdr:row>4</xdr:row>
      <xdr:rowOff>180975</xdr:rowOff>
    </xdr:from>
    <xdr:to>
      <xdr:col>5</xdr:col>
      <xdr:colOff>566737</xdr:colOff>
      <xdr:row>11</xdr:row>
      <xdr:rowOff>9525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43362" y="1257300"/>
          <a:ext cx="342900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/>
            <a:t>CONTROLE DE ESTOQUES</a:t>
          </a:r>
        </a:p>
        <a:p>
          <a:pPr algn="ctr"/>
          <a:r>
            <a:rPr lang="pt-BR" sz="2000" b="1"/>
            <a:t>SIMPLIFICADO</a:t>
          </a:r>
        </a:p>
      </xdr:txBody>
    </xdr:sp>
    <xdr:clientData/>
  </xdr:twoCellAnchor>
  <xdr:twoCellAnchor>
    <xdr:from>
      <xdr:col>0</xdr:col>
      <xdr:colOff>2447925</xdr:colOff>
      <xdr:row>12</xdr:row>
      <xdr:rowOff>66675</xdr:rowOff>
    </xdr:from>
    <xdr:to>
      <xdr:col>6</xdr:col>
      <xdr:colOff>1114425</xdr:colOff>
      <xdr:row>18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47925" y="2667000"/>
          <a:ext cx="6619875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ORIENTAÇÕES</a:t>
          </a:r>
        </a:p>
        <a:p>
          <a:pPr algn="ctr"/>
          <a:endParaRPr lang="pt-BR" sz="1200"/>
        </a:p>
        <a:p>
          <a:pPr algn="ctr"/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Cadastrar o produto na aba "Cadastro".</a:t>
          </a:r>
          <a:b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Registrar as entradas e saídas na aba "Lançamentos".</a:t>
          </a:r>
          <a:b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Relatórios e consultas usar os filtros nas abas "Cadastro" e "Lançamentos".</a:t>
          </a:r>
          <a:r>
            <a:rPr lang="pt-BR" sz="1200"/>
            <a:t> </a:t>
          </a:r>
        </a:p>
      </xdr:txBody>
    </xdr:sp>
    <xdr:clientData/>
  </xdr:twoCellAnchor>
  <xdr:oneCellAnchor>
    <xdr:from>
      <xdr:col>6</xdr:col>
      <xdr:colOff>800100</xdr:colOff>
      <xdr:row>2</xdr:row>
      <xdr:rowOff>76200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75347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6</xdr:col>
      <xdr:colOff>2687955</xdr:colOff>
      <xdr:row>0</xdr:row>
      <xdr:rowOff>0</xdr:rowOff>
    </xdr:from>
    <xdr:to>
      <xdr:col>7</xdr:col>
      <xdr:colOff>0</xdr:colOff>
      <xdr:row>1</xdr:row>
      <xdr:rowOff>24765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A8C315AB-4BDE-4E50-917B-CE9F9B30CD95}"/>
            </a:ext>
          </a:extLst>
        </xdr:cNvPr>
        <xdr:cNvSpPr txBox="1"/>
      </xdr:nvSpPr>
      <xdr:spPr>
        <a:xfrm>
          <a:off x="10860405" y="0"/>
          <a:ext cx="1750695" cy="529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accent6">
                  <a:lumMod val="75000"/>
                </a:schemeClr>
              </a:solidFill>
              <a:latin typeface="Arial Black" panose="020B0A04020102020204" pitchFamily="34" charset="0"/>
            </a:rPr>
            <a:t>PIVA.PRO.BR</a:t>
          </a:r>
        </a:p>
        <a:p>
          <a:r>
            <a:rPr lang="pt-BR" sz="1100"/>
            <a:t>https://piva.pro.br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110068</xdr:rowOff>
    </xdr:from>
    <xdr:to>
      <xdr:col>0</xdr:col>
      <xdr:colOff>2266950</xdr:colOff>
      <xdr:row>1</xdr:row>
      <xdr:rowOff>5293</xdr:rowOff>
    </xdr:to>
    <xdr:sp macro="" textlink="">
      <xdr:nvSpPr>
        <xdr:cNvPr id="2" name="Retângulo com Canto Aparado do Mesmo L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50" y="110068"/>
          <a:ext cx="1790700" cy="397933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0</xdr:col>
      <xdr:colOff>2447925</xdr:colOff>
      <xdr:row>0</xdr:row>
      <xdr:rowOff>110068</xdr:rowOff>
    </xdr:from>
    <xdr:to>
      <xdr:col>2</xdr:col>
      <xdr:colOff>476250</xdr:colOff>
      <xdr:row>1</xdr:row>
      <xdr:rowOff>5293</xdr:rowOff>
    </xdr:to>
    <xdr:sp macro="" textlink="">
      <xdr:nvSpPr>
        <xdr:cNvPr id="3" name="Retângulo com Canto Aparado do Mesmo L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47925" y="110068"/>
          <a:ext cx="1790700" cy="397933"/>
        </a:xfrm>
        <a:prstGeom prst="snip2SameRect">
          <a:avLst>
            <a:gd name="adj1" fmla="val 47619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Cadastro</a:t>
          </a:r>
        </a:p>
      </xdr:txBody>
    </xdr:sp>
    <xdr:clientData/>
  </xdr:twoCellAnchor>
  <xdr:twoCellAnchor>
    <xdr:from>
      <xdr:col>2</xdr:col>
      <xdr:colOff>657225</xdr:colOff>
      <xdr:row>0</xdr:row>
      <xdr:rowOff>110068</xdr:rowOff>
    </xdr:from>
    <xdr:to>
      <xdr:col>4</xdr:col>
      <xdr:colOff>352425</xdr:colOff>
      <xdr:row>1</xdr:row>
      <xdr:rowOff>5293</xdr:rowOff>
    </xdr:to>
    <xdr:sp macro="" textlink="">
      <xdr:nvSpPr>
        <xdr:cNvPr id="4" name="Retângulo com Canto Aparado do Mesmo L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19600" y="110068"/>
          <a:ext cx="1790700" cy="397933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Lançamentos</a:t>
          </a:r>
        </a:p>
      </xdr:txBody>
    </xdr:sp>
    <xdr:clientData/>
  </xdr:twoCellAnchor>
  <xdr:twoCellAnchor>
    <xdr:from>
      <xdr:col>6</xdr:col>
      <xdr:colOff>2687955</xdr:colOff>
      <xdr:row>0</xdr:row>
      <xdr:rowOff>0</xdr:rowOff>
    </xdr:from>
    <xdr:to>
      <xdr:col>7</xdr:col>
      <xdr:colOff>0</xdr:colOff>
      <xdr:row>1</xdr:row>
      <xdr:rowOff>17145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917A456D-A806-4286-A1CB-DCE73FA316F0}"/>
            </a:ext>
          </a:extLst>
        </xdr:cNvPr>
        <xdr:cNvSpPr txBox="1"/>
      </xdr:nvSpPr>
      <xdr:spPr>
        <a:xfrm>
          <a:off x="10860405" y="0"/>
          <a:ext cx="1750695" cy="521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accent6">
                  <a:lumMod val="75000"/>
                </a:schemeClr>
              </a:solidFill>
              <a:latin typeface="Arial Black" panose="020B0A04020102020204" pitchFamily="34" charset="0"/>
            </a:rPr>
            <a:t>PIVA.PRO.BR</a:t>
          </a:r>
        </a:p>
        <a:p>
          <a:r>
            <a:rPr lang="pt-BR" sz="1100"/>
            <a:t>https://piva.pro.br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109539</xdr:rowOff>
    </xdr:from>
    <xdr:to>
      <xdr:col>0</xdr:col>
      <xdr:colOff>2266950</xdr:colOff>
      <xdr:row>1</xdr:row>
      <xdr:rowOff>4764</xdr:rowOff>
    </xdr:to>
    <xdr:sp macro="" textlink="">
      <xdr:nvSpPr>
        <xdr:cNvPr id="2" name="Retângulo com Canto Aparado do Mesmo L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6250" y="109539"/>
          <a:ext cx="1790700" cy="400050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0</xdr:col>
      <xdr:colOff>2447925</xdr:colOff>
      <xdr:row>0</xdr:row>
      <xdr:rowOff>109539</xdr:rowOff>
    </xdr:from>
    <xdr:to>
      <xdr:col>2</xdr:col>
      <xdr:colOff>476250</xdr:colOff>
      <xdr:row>1</xdr:row>
      <xdr:rowOff>4764</xdr:rowOff>
    </xdr:to>
    <xdr:sp macro="" textlink="">
      <xdr:nvSpPr>
        <xdr:cNvPr id="3" name="Retângulo com Canto Aparado do Mesmo L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47925" y="109539"/>
          <a:ext cx="1790700" cy="400050"/>
        </a:xfrm>
        <a:prstGeom prst="snip2SameRect">
          <a:avLst>
            <a:gd name="adj1" fmla="val 47619"/>
            <a:gd name="adj2" fmla="val 0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Cadastro</a:t>
          </a:r>
        </a:p>
      </xdr:txBody>
    </xdr:sp>
    <xdr:clientData/>
  </xdr:twoCellAnchor>
  <xdr:twoCellAnchor>
    <xdr:from>
      <xdr:col>2</xdr:col>
      <xdr:colOff>657225</xdr:colOff>
      <xdr:row>0</xdr:row>
      <xdr:rowOff>109539</xdr:rowOff>
    </xdr:from>
    <xdr:to>
      <xdr:col>4</xdr:col>
      <xdr:colOff>352425</xdr:colOff>
      <xdr:row>1</xdr:row>
      <xdr:rowOff>4764</xdr:rowOff>
    </xdr:to>
    <xdr:sp macro="" textlink="">
      <xdr:nvSpPr>
        <xdr:cNvPr id="4" name="Retângulo com Canto Aparado do Mesmo Lad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19600" y="109539"/>
          <a:ext cx="1790700" cy="400050"/>
        </a:xfrm>
        <a:prstGeom prst="snip2SameRect">
          <a:avLst>
            <a:gd name="adj1" fmla="val 47619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Lançamentos</a:t>
          </a:r>
        </a:p>
      </xdr:txBody>
    </xdr:sp>
    <xdr:clientData/>
  </xdr:twoCellAnchor>
  <xdr:twoCellAnchor>
    <xdr:from>
      <xdr:col>6</xdr:col>
      <xdr:colOff>2687955</xdr:colOff>
      <xdr:row>0</xdr:row>
      <xdr:rowOff>0</xdr:rowOff>
    </xdr:from>
    <xdr:to>
      <xdr:col>7</xdr:col>
      <xdr:colOff>0</xdr:colOff>
      <xdr:row>1</xdr:row>
      <xdr:rowOff>24765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18711589-1A7F-4C8F-9C7B-A6B33C3E9C33}"/>
            </a:ext>
          </a:extLst>
        </xdr:cNvPr>
        <xdr:cNvSpPr txBox="1"/>
      </xdr:nvSpPr>
      <xdr:spPr>
        <a:xfrm>
          <a:off x="10860405" y="0"/>
          <a:ext cx="1750695" cy="529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>
              <a:solidFill>
                <a:schemeClr val="accent6">
                  <a:lumMod val="75000"/>
                </a:schemeClr>
              </a:solidFill>
              <a:latin typeface="Arial Black" panose="020B0A04020102020204" pitchFamily="34" charset="0"/>
            </a:rPr>
            <a:t>PIVA.PRO.BR</a:t>
          </a:r>
        </a:p>
        <a:p>
          <a:r>
            <a:rPr lang="pt-BR" sz="1100"/>
            <a:t>https://piva.pro.br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Cadastro" displayName="tbCadastro" ref="A3:F6" totalsRowShown="0" headerRowDxfId="12">
  <autoFilter ref="A3:F6" xr:uid="{00000000-0009-0000-0100-000001000000}"/>
  <tableColumns count="6">
    <tableColumn id="1" xr3:uid="{00000000-0010-0000-0000-000001000000}" name="PRODUTO"/>
    <tableColumn id="2" xr3:uid="{00000000-0010-0000-0000-000002000000}" name="MEDIDA"/>
    <tableColumn id="3" xr3:uid="{00000000-0010-0000-0000-000003000000}" name="ESTOQUE_x000a_MÍNIMO" dataDxfId="11"/>
    <tableColumn id="4" xr3:uid="{00000000-0010-0000-0000-000004000000}" name="ESTOQUE_x000a_MÁXIMO" dataDxfId="10"/>
    <tableColumn id="5" xr3:uid="{00000000-0010-0000-0000-000005000000}" name="SALDO" dataDxfId="9">
      <calculatedColumnFormula>SUMIF(tbLancamentos[PRODUTO],tbCadastro[[#This Row],[PRODUTO]],tbLancamentos[ENTRADA])-SUMIF(tbLancamentos[PRODUTO],tbCadastro[[#This Row],[PRODUTO]],tbLancamentos[SAÍDA])</calculatedColumnFormula>
    </tableColumn>
    <tableColumn id="6" xr3:uid="{00000000-0010-0000-0000-000006000000}" name="AVISOS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ancamentos" displayName="tbLancamentos" ref="A3:E8" totalsRowCount="1" headerRowDxfId="7">
  <autoFilter ref="A3:E7" xr:uid="{00000000-0009-0000-0100-000002000000}"/>
  <tableColumns count="5">
    <tableColumn id="1" xr3:uid="{00000000-0010-0000-0100-000001000000}" name="PRODUTO" totalsRowLabel="Total"/>
    <tableColumn id="2" xr3:uid="{00000000-0010-0000-0100-000002000000}" name="DATA" totalsRowFunction="count" dataDxfId="6"/>
    <tableColumn id="3" xr3:uid="{00000000-0010-0000-0100-000003000000}" name="ENTRADA" totalsRowFunction="sum" dataDxfId="5" totalsRowDxfId="4"/>
    <tableColumn id="4" xr3:uid="{00000000-0010-0000-0100-000004000000}" name="SAÍDA" totalsRowFunction="sum" dataDxfId="3" totalsRowDxfId="2"/>
    <tableColumn id="5" xr3:uid="{00000000-0010-0000-0100-000005000000}" name="SALDO" totalsRowFunction="count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"/>
  <sheetViews>
    <sheetView showGridLines="0" zoomScaleNormal="100" workbookViewId="0">
      <selection activeCell="G14" sqref="G14"/>
    </sheetView>
  </sheetViews>
  <sheetFormatPr defaultColWidth="0" defaultRowHeight="14.4" x14ac:dyDescent="0.3"/>
  <cols>
    <col min="1" max="1" width="40.6640625" customWidth="1"/>
    <col min="2" max="6" width="15.6640625" customWidth="1"/>
    <col min="7" max="7" width="64.6640625" customWidth="1"/>
    <col min="8" max="16384" width="9.109375" hidden="1"/>
  </cols>
  <sheetData>
    <row r="1" s="1" customFormat="1" ht="39.9" customHeight="1" x14ac:dyDescent="0.3"/>
  </sheetData>
  <sheetProtection sheet="1" objects="1" scenarios="1" select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showGridLines="0" zoomScaleNormal="100" workbookViewId="0">
      <selection activeCell="G1" sqref="G1"/>
    </sheetView>
  </sheetViews>
  <sheetFormatPr defaultColWidth="0" defaultRowHeight="14.4" x14ac:dyDescent="0.3"/>
  <cols>
    <col min="1" max="1" width="40.6640625" customWidth="1"/>
    <col min="2" max="2" width="15.6640625" customWidth="1"/>
    <col min="3" max="5" width="15.6640625" style="13" customWidth="1"/>
    <col min="6" max="6" width="15.6640625" customWidth="1"/>
    <col min="7" max="7" width="64.6640625" customWidth="1"/>
    <col min="8" max="16384" width="9.109375" hidden="1"/>
  </cols>
  <sheetData>
    <row r="1" spans="1:6" s="1" customFormat="1" ht="39.9" customHeight="1" x14ac:dyDescent="0.3">
      <c r="C1" s="9"/>
      <c r="D1" s="9"/>
      <c r="E1" s="9"/>
    </row>
    <row r="3" spans="1:6" s="2" customFormat="1" ht="28.8" x14ac:dyDescent="0.3">
      <c r="A3" s="4" t="s">
        <v>0</v>
      </c>
      <c r="B3" s="4" t="s">
        <v>1</v>
      </c>
      <c r="C3" s="15" t="s">
        <v>2</v>
      </c>
      <c r="D3" s="15" t="s">
        <v>3</v>
      </c>
      <c r="E3" s="16" t="s">
        <v>4</v>
      </c>
      <c r="F3" s="4" t="s">
        <v>5</v>
      </c>
    </row>
    <row r="4" spans="1:6" x14ac:dyDescent="0.3">
      <c r="A4" t="s">
        <v>6</v>
      </c>
      <c r="B4" t="s">
        <v>7</v>
      </c>
      <c r="C4" s="13">
        <v>15</v>
      </c>
      <c r="D4" s="13">
        <v>150</v>
      </c>
      <c r="E4" s="14">
        <f>SUMIF(tbLancamentos[PRODUTO],tbCadastro[[#This Row],[PRODUTO]],tbLancamentos[ENTRADA])-SUMIF(tbLancamentos[PRODUTO],tbCadastro[[#This Row],[PRODUTO]],tbLancamentos[SAÍDA])</f>
        <v>10</v>
      </c>
      <c r="F4" s="3"/>
    </row>
    <row r="5" spans="1:6" x14ac:dyDescent="0.3">
      <c r="A5" t="s">
        <v>8</v>
      </c>
      <c r="B5" t="s">
        <v>7</v>
      </c>
      <c r="C5" s="13">
        <v>15</v>
      </c>
      <c r="D5" s="13">
        <v>150</v>
      </c>
      <c r="E5" s="14">
        <f>SUMIF(tbLancamentos[PRODUTO],tbCadastro[[#This Row],[PRODUTO]],tbLancamentos[ENTRADA])-SUMIF(tbLancamentos[PRODUTO],tbCadastro[[#This Row],[PRODUTO]],tbLancamentos[SAÍDA])</f>
        <v>35</v>
      </c>
      <c r="F5" s="3"/>
    </row>
    <row r="6" spans="1:6" x14ac:dyDescent="0.3">
      <c r="A6" t="s">
        <v>13</v>
      </c>
      <c r="B6" t="s">
        <v>7</v>
      </c>
      <c r="C6" s="13">
        <v>15</v>
      </c>
      <c r="D6" s="13">
        <v>150</v>
      </c>
      <c r="E6" s="14">
        <f>SUMIF(tbLancamentos[PRODUTO],tbCadastro[[#This Row],[PRODUTO]],tbLancamentos[ENTRADA])-SUMIF(tbLancamentos[PRODUTO],tbCadastro[[#This Row],[PRODUTO]],tbLancamentos[SAÍDA])</f>
        <v>10</v>
      </c>
      <c r="F6" s="3"/>
    </row>
  </sheetData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tabSelected="1" zoomScaleNormal="100" workbookViewId="0">
      <selection activeCell="C16" sqref="C16"/>
    </sheetView>
  </sheetViews>
  <sheetFormatPr defaultColWidth="0" defaultRowHeight="14.4" x14ac:dyDescent="0.3"/>
  <cols>
    <col min="1" max="1" width="40.6640625" customWidth="1"/>
    <col min="2" max="2" width="15.6640625" style="5" customWidth="1"/>
    <col min="3" max="5" width="15.6640625" style="13" customWidth="1"/>
    <col min="6" max="6" width="15.6640625" customWidth="1"/>
    <col min="7" max="7" width="64.6640625" customWidth="1"/>
    <col min="8" max="16384" width="9.109375" hidden="1"/>
  </cols>
  <sheetData>
    <row r="1" spans="1:5" s="1" customFormat="1" ht="39.9" customHeight="1" x14ac:dyDescent="0.3">
      <c r="B1" s="7"/>
      <c r="C1" s="9"/>
      <c r="D1" s="9"/>
      <c r="E1" s="9"/>
    </row>
    <row r="3" spans="1:5" x14ac:dyDescent="0.3">
      <c r="A3" s="6" t="s">
        <v>0</v>
      </c>
      <c r="B3" s="8" t="s">
        <v>9</v>
      </c>
      <c r="C3" s="10" t="s">
        <v>10</v>
      </c>
      <c r="D3" s="11" t="s">
        <v>11</v>
      </c>
      <c r="E3" s="12" t="s">
        <v>4</v>
      </c>
    </row>
    <row r="4" spans="1:5" x14ac:dyDescent="0.3">
      <c r="A4" t="s">
        <v>8</v>
      </c>
      <c r="B4" s="5">
        <v>43698</v>
      </c>
      <c r="C4" s="13">
        <v>30</v>
      </c>
      <c r="D4" s="13">
        <v>5</v>
      </c>
      <c r="E4" s="14"/>
    </row>
    <row r="5" spans="1:5" x14ac:dyDescent="0.3">
      <c r="A5" t="s">
        <v>6</v>
      </c>
      <c r="B5" s="5">
        <v>43699</v>
      </c>
      <c r="C5" s="13">
        <v>20</v>
      </c>
      <c r="D5" s="13">
        <v>10</v>
      </c>
      <c r="E5" s="14"/>
    </row>
    <row r="6" spans="1:5" x14ac:dyDescent="0.3">
      <c r="A6" t="s">
        <v>8</v>
      </c>
      <c r="B6" s="5">
        <v>43700</v>
      </c>
      <c r="C6" s="13">
        <v>10</v>
      </c>
      <c r="E6" s="14"/>
    </row>
    <row r="7" spans="1:5" x14ac:dyDescent="0.3">
      <c r="A7" t="s">
        <v>13</v>
      </c>
      <c r="B7" s="5">
        <v>43700</v>
      </c>
      <c r="C7" s="13">
        <v>10</v>
      </c>
      <c r="E7" s="14"/>
    </row>
    <row r="8" spans="1:5" x14ac:dyDescent="0.3">
      <c r="A8" t="s">
        <v>12</v>
      </c>
      <c r="B8">
        <f>SUBTOTAL(103,tbLancamentos[DATA])</f>
        <v>4</v>
      </c>
      <c r="C8" s="13">
        <f>SUBTOTAL(109,tbLancamentos[ENTRADA])</f>
        <v>70</v>
      </c>
      <c r="D8" s="13">
        <f>SUBTOTAL(109,tbLancamentos[SAÍDA])</f>
        <v>15</v>
      </c>
      <c r="E8" s="3">
        <f>SUBTOTAL(103,tbLancamentos[SALDO])</f>
        <v>0</v>
      </c>
    </row>
  </sheetData>
  <dataValidations count="1">
    <dataValidation type="list" allowBlank="1" showInputMessage="1" showErrorMessage="1" sqref="A4:A7" xr:uid="{00000000-0002-0000-0200-000000000000}">
      <formula1>ColunaProdutos</formula1>
    </dataValidation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Inicio</vt:lpstr>
      <vt:lpstr>Cadastro</vt:lpstr>
      <vt:lpstr>Lançamentos</vt:lpstr>
      <vt:lpstr>ColunaProdutos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Piva</dc:creator>
  <cp:lastModifiedBy>Piva</cp:lastModifiedBy>
  <dcterms:created xsi:type="dcterms:W3CDTF">2019-05-08T12:23:00Z</dcterms:created>
  <dcterms:modified xsi:type="dcterms:W3CDTF">2021-09-29T14:49:24Z</dcterms:modified>
</cp:coreProperties>
</file>